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5" yWindow="615" windowWidth="15600" windowHeight="10185"/>
  </bookViews>
  <sheets>
    <sheet name="Rapport" sheetId="1" r:id="rId1"/>
  </sheets>
  <calcPr calcId="191029"/>
</workbook>
</file>

<file path=xl/calcChain.xml><?xml version="1.0" encoding="utf-8"?>
<calcChain xmlns="http://schemas.openxmlformats.org/spreadsheetml/2006/main">
  <c r="A63" i="1" l="1"/>
  <c r="A57" i="1"/>
  <c r="A49" i="1"/>
  <c r="A48" i="1"/>
  <c r="A47" i="1"/>
  <c r="A46" i="1"/>
  <c r="A45" i="1"/>
  <c r="A44" i="1"/>
  <c r="A43" i="1"/>
  <c r="A36" i="1"/>
  <c r="A35" i="1"/>
  <c r="A27" i="1"/>
  <c r="A26" i="1"/>
  <c r="A25" i="1"/>
  <c r="A24" i="1"/>
  <c r="A23" i="1"/>
  <c r="A22" i="1"/>
  <c r="A21" i="1"/>
  <c r="A20" i="1"/>
  <c r="A19" i="1"/>
  <c r="D13" i="1"/>
  <c r="C13" i="1"/>
</calcChain>
</file>

<file path=xl/sharedStrings.xml><?xml version="1.0" encoding="utf-8"?>
<sst xmlns="http://schemas.openxmlformats.org/spreadsheetml/2006/main" count="49" uniqueCount="49">
  <si>
    <t>Resultatrapport</t>
  </si>
  <si>
    <t>Nils Ferlin Sällskapet (136)</t>
  </si>
  <si>
    <t>Period: 2001-2012</t>
  </si>
  <si>
    <t>Senast reg verifikat: A:142, B:4</t>
  </si>
  <si>
    <t>Utskriven: 210114 14:48 av bs</t>
  </si>
  <si>
    <t>Konto</t>
  </si>
  <si>
    <t>Benämning</t>
  </si>
  <si>
    <t>Föregående år</t>
  </si>
  <si>
    <t>Resultat</t>
  </si>
  <si>
    <t>RÖRELSENS INTÄKTER</t>
  </si>
  <si>
    <t>Nettoomsättning</t>
  </si>
  <si>
    <t>Återf medl.avg 2006 o tidigare</t>
  </si>
  <si>
    <t>Medlemsavgifter</t>
  </si>
  <si>
    <t>Gåvor</t>
  </si>
  <si>
    <t>Samkväm och lotterier</t>
  </si>
  <si>
    <t>Ferlintallrikar</t>
  </si>
  <si>
    <t>Övrig försäljning</t>
  </si>
  <si>
    <t>Inbet ständ medl. avg</t>
  </si>
  <si>
    <t>Bibliotek och institutioner</t>
  </si>
  <si>
    <t>Öresutjämning</t>
  </si>
  <si>
    <t>Summa nettoomsättning</t>
  </si>
  <si>
    <t>SUMMA RÖRELSENS INTÄKTER</t>
  </si>
  <si>
    <t>RÖRELSENS KOSTNADER</t>
  </si>
  <si>
    <t>Material och varor</t>
  </si>
  <si>
    <t>Poste Restante</t>
  </si>
  <si>
    <t>Samkväm</t>
  </si>
  <si>
    <t>Summa material och varor</t>
  </si>
  <si>
    <t>BRUTTOVINST</t>
  </si>
  <si>
    <t>Övriga externa kostnader</t>
  </si>
  <si>
    <t>Kontorsmateriel</t>
  </si>
  <si>
    <t>Telefon</t>
  </si>
  <si>
    <t>Postbefordran</t>
  </si>
  <si>
    <t>Revisionsarvoden</t>
  </si>
  <si>
    <t>Redovisningstjänster</t>
  </si>
  <si>
    <t>Medlems och föreningsavg</t>
  </si>
  <si>
    <t>Övr ext kostn, avdragsgilla</t>
  </si>
  <si>
    <t>Summa övriga externa kostnader</t>
  </si>
  <si>
    <t>SUMMA RÖRELSENS KOSTNADER</t>
  </si>
  <si>
    <t>RÖRELSERESULTAT</t>
  </si>
  <si>
    <t>Resultat från finansiella investeringar</t>
  </si>
  <si>
    <t>Övriga finansiella kostnader</t>
  </si>
  <si>
    <t>Summa resultat från finansiella investeringar</t>
  </si>
  <si>
    <t>RES EFTER FINANSIELLA POSTER</t>
  </si>
  <si>
    <t>Bokslutsdispositioner</t>
  </si>
  <si>
    <t>Årets utdelade stipendier</t>
  </si>
  <si>
    <t>Summa bokslutsdispositioner</t>
  </si>
  <si>
    <t>RESULTAT FÖRE SKATT</t>
  </si>
  <si>
    <t>ÅRETS RESULTAT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</si>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</sst>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8">
    <font>
      <sz val="10"/>
      <color rgb="FF000000"/>
      <name val="SansSerif"/>
    </font>
    <font>
      <sz val="8.3000000000000007"/>
      <color rgb="FF000000"/>
      <name val="Arial"/>
    </font>
    <font>
      <sz val="8.3000000000000007"/>
      <color rgb="FF000080"/>
      <name val="Arial"/>
    </font>
    <font>
      <i/>
      <sz val="8.3000000000000007"/>
      <color rgb="FF000000"/>
      <name val="Arial"/>
    </font>
    <font>
      <sz val="4.2"/>
      <color rgb="FF000000"/>
      <name val="Arial"/>
    </font>
    <font>
      <b/>
      <sz val="13"/>
      <color rgb="FF000000"/>
      <name val="Arial"/>
    </font>
    <font>
      <b/>
      <sz val="8.3000000000000007"/>
      <color rgb="FF000000"/>
      <name val="Arial"/>
    </font>
    <font>
      <i/>
      <sz val="8.300000000000000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Alignment="1" applyProtection="1"/>
    <xf numFmtId="4" fontId="1" fillId="0" borderId="2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Alignment="1" applyProtection="1">
      <alignment vertical="center"/>
    </xf>
    <xf numFmtId="4" fontId="1" fillId="0" borderId="0" xfId="0" applyNumberFormat="1" applyFont="1" applyFill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4" fontId="0" fillId="0" borderId="0" xfId="0" applyNumberFormat="1"/>
    <xf numFmtId="4" fontId="7" fillId="0" borderId="0" xfId="0" applyNumberFormat="1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T68"/>
  <sheetViews>
    <sheetView tabSelected="1" topLeftCell="A33" workbookViewId="0">
      <selection activeCell="K57" sqref="K57"/>
    </sheetView>
  </sheetViews>
  <sheetFormatPr defaultColWidth="9.140625" defaultRowHeight="12.75"/>
  <cols>
    <col min="1" max="1" width="11" style="1" customWidth="1"/>
    <col min="2" max="2" width="30" style="1" customWidth="1"/>
    <col min="3" max="3" width="19" style="30" customWidth="1"/>
    <col min="4" max="4" width="20" style="1" customWidth="1"/>
  </cols>
  <sheetData>
    <row r="1" spans="1:254" ht="11.25" customHeight="1">
      <c r="A1" s="2"/>
      <c r="B1" s="2"/>
      <c r="C1" s="19"/>
      <c r="D1" s="2"/>
    </row>
    <row r="2" spans="1:254" ht="16.5">
      <c r="A2" s="16" t="s">
        <v>0</v>
      </c>
      <c r="B2" s="16"/>
      <c r="C2" s="20"/>
      <c r="D2" s="17"/>
    </row>
    <row r="3" spans="1:254" ht="11.25" customHeight="1">
      <c r="A3" s="5"/>
      <c r="B3" s="5"/>
      <c r="C3" s="21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1.25" customHeight="1">
      <c r="A4" s="6" t="s">
        <v>1</v>
      </c>
      <c r="B4" s="4"/>
      <c r="C4" s="22"/>
      <c r="D4" s="6"/>
    </row>
    <row r="5" spans="1:254" ht="11.25" customHeight="1">
      <c r="A5" s="5"/>
      <c r="B5" s="5"/>
      <c r="C5" s="21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1.25" customHeight="1">
      <c r="A6" s="4" t="s">
        <v>2</v>
      </c>
      <c r="B6" s="4"/>
      <c r="C6" s="23"/>
      <c r="D6" s="4"/>
    </row>
    <row r="7" spans="1:254" ht="11.25" customHeight="1">
      <c r="A7" s="4" t="s">
        <v>3</v>
      </c>
      <c r="B7" s="4"/>
      <c r="C7" s="23"/>
      <c r="D7" s="4"/>
    </row>
    <row r="8" spans="1:254" ht="11.25" customHeight="1">
      <c r="A8" s="4" t="s">
        <v>4</v>
      </c>
      <c r="B8" s="4"/>
      <c r="C8" s="23"/>
      <c r="D8" s="4"/>
    </row>
    <row r="9" spans="1:254" ht="11.25" customHeight="1">
      <c r="A9" s="5"/>
      <c r="B9" s="5"/>
      <c r="C9" s="21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1.25" customHeight="1">
      <c r="A10" s="18"/>
      <c r="B10" s="18"/>
      <c r="C10" s="24"/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1.25" customHeight="1">
      <c r="A11" s="5"/>
      <c r="B11" s="5"/>
      <c r="C11" s="21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1.25" customHeight="1">
      <c r="A12" s="7" t="s">
        <v>5</v>
      </c>
      <c r="B12" s="7" t="s">
        <v>6</v>
      </c>
      <c r="C12" s="25" t="s">
        <v>7</v>
      </c>
      <c r="D12" s="11" t="s">
        <v>8</v>
      </c>
    </row>
    <row r="13" spans="1:254" ht="11.25" customHeight="1">
      <c r="A13" s="7"/>
      <c r="B13" s="7"/>
      <c r="C13" s="25" t="str">
        <f>"1901-1912"</f>
        <v>1901-1912</v>
      </c>
      <c r="D13" s="11" t="str">
        <f>"2001-2012"</f>
        <v>2001-2012</v>
      </c>
    </row>
    <row r="14" spans="1:254" ht="11.25" customHeight="1">
      <c r="A14" s="7"/>
      <c r="B14" s="7"/>
      <c r="C14" s="31" t="s">
        <v>48</v>
      </c>
      <c r="D14" s="7"/>
    </row>
    <row r="15" spans="1:254" ht="11.25" customHeight="1">
      <c r="A15" s="5"/>
      <c r="B15" s="5"/>
      <c r="C15" s="21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1.25" customHeight="1">
      <c r="A16" s="4" t="s">
        <v>9</v>
      </c>
      <c r="B16" s="4"/>
      <c r="C16" s="23"/>
      <c r="D16" s="4"/>
    </row>
    <row r="17" spans="1:254" ht="11.25" customHeight="1">
      <c r="A17" s="5"/>
      <c r="B17" s="5"/>
      <c r="C17" s="21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11.25" customHeight="1">
      <c r="A18" s="4" t="s">
        <v>10</v>
      </c>
      <c r="B18" s="4"/>
      <c r="C18" s="23"/>
      <c r="D18" s="4"/>
    </row>
    <row r="19" spans="1:254" ht="11.25" customHeight="1">
      <c r="A19" s="12" t="str">
        <f>"300906"</f>
        <v>300906</v>
      </c>
      <c r="B19" s="12" t="s">
        <v>11</v>
      </c>
      <c r="C19" s="26">
        <v>106853</v>
      </c>
      <c r="D19" s="13">
        <v>0</v>
      </c>
    </row>
    <row r="20" spans="1:254" ht="11.25" customHeight="1">
      <c r="A20" s="4" t="str">
        <f>"3010"</f>
        <v>3010</v>
      </c>
      <c r="B20" s="4" t="s">
        <v>12</v>
      </c>
      <c r="C20" s="27">
        <v>33300</v>
      </c>
      <c r="D20" s="9">
        <v>47812</v>
      </c>
    </row>
    <row r="21" spans="1:254" ht="11.25" customHeight="1">
      <c r="A21" s="4" t="str">
        <f>"3012"</f>
        <v>3012</v>
      </c>
      <c r="B21" s="4" t="s">
        <v>13</v>
      </c>
      <c r="C21" s="27">
        <v>22310</v>
      </c>
      <c r="D21" s="9">
        <v>10050</v>
      </c>
    </row>
    <row r="22" spans="1:254" ht="11.25" customHeight="1">
      <c r="A22" s="4" t="str">
        <f>"3014"</f>
        <v>3014</v>
      </c>
      <c r="B22" s="4" t="s">
        <v>14</v>
      </c>
      <c r="C22" s="27">
        <v>36179</v>
      </c>
      <c r="D22" s="9">
        <v>0</v>
      </c>
    </row>
    <row r="23" spans="1:254" ht="11.25" customHeight="1">
      <c r="A23" s="4" t="str">
        <f>"3018"</f>
        <v>3018</v>
      </c>
      <c r="B23" s="4" t="s">
        <v>15</v>
      </c>
      <c r="C23" s="27">
        <v>600</v>
      </c>
      <c r="D23" s="9">
        <v>2680</v>
      </c>
    </row>
    <row r="24" spans="1:254" ht="11.25" customHeight="1">
      <c r="A24" s="4" t="str">
        <f>"3019"</f>
        <v>3019</v>
      </c>
      <c r="B24" s="4" t="s">
        <v>16</v>
      </c>
      <c r="C24" s="27">
        <v>859</v>
      </c>
      <c r="D24" s="9">
        <v>565</v>
      </c>
    </row>
    <row r="25" spans="1:254" ht="11.25" customHeight="1">
      <c r="A25" s="4" t="str">
        <f>"3020"</f>
        <v>3020</v>
      </c>
      <c r="B25" s="4" t="s">
        <v>17</v>
      </c>
      <c r="C25" s="27">
        <v>0</v>
      </c>
      <c r="D25" s="9">
        <v>4000</v>
      </c>
    </row>
    <row r="26" spans="1:254" ht="11.25" customHeight="1">
      <c r="A26" s="4" t="str">
        <f>"3021"</f>
        <v>3021</v>
      </c>
      <c r="B26" s="4" t="s">
        <v>18</v>
      </c>
      <c r="C26" s="27">
        <v>1000</v>
      </c>
      <c r="D26" s="9">
        <v>800</v>
      </c>
    </row>
    <row r="27" spans="1:254" ht="11.25" customHeight="1">
      <c r="A27" s="4" t="str">
        <f>"3740"</f>
        <v>3740</v>
      </c>
      <c r="B27" s="4" t="s">
        <v>19</v>
      </c>
      <c r="C27" s="27">
        <v>0</v>
      </c>
      <c r="D27" s="9">
        <v>0.1</v>
      </c>
    </row>
    <row r="28" spans="1:254" ht="11.25" customHeight="1">
      <c r="A28" s="14" t="s">
        <v>20</v>
      </c>
      <c r="B28" s="14"/>
      <c r="C28" s="28">
        <v>201101</v>
      </c>
      <c r="D28" s="15">
        <v>65907.100000000006</v>
      </c>
    </row>
    <row r="29" spans="1:254" ht="11.25" customHeight="1">
      <c r="A29" s="5"/>
      <c r="B29" s="5"/>
      <c r="C29" s="21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1.25" customHeight="1">
      <c r="A30" s="8" t="s">
        <v>21</v>
      </c>
      <c r="B30" s="8"/>
      <c r="C30" s="29">
        <v>201101</v>
      </c>
      <c r="D30" s="10">
        <v>65907.100000000006</v>
      </c>
    </row>
    <row r="31" spans="1:254" ht="11.25" customHeight="1">
      <c r="A31" s="5"/>
      <c r="B31" s="5"/>
      <c r="C31" s="21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1.25" customHeight="1">
      <c r="A32" s="4" t="s">
        <v>22</v>
      </c>
      <c r="B32" s="4"/>
      <c r="C32" s="23"/>
      <c r="D32" s="4"/>
    </row>
    <row r="33" spans="1:254" ht="11.25" customHeight="1">
      <c r="A33" s="5"/>
      <c r="B33" s="5"/>
      <c r="C33" s="21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1.25" customHeight="1">
      <c r="A34" s="4" t="s">
        <v>23</v>
      </c>
      <c r="B34" s="4"/>
      <c r="C34" s="23"/>
      <c r="D34" s="4"/>
    </row>
    <row r="35" spans="1:254" ht="11.25" customHeight="1">
      <c r="A35" s="12" t="str">
        <f>"4010"</f>
        <v>4010</v>
      </c>
      <c r="B35" s="12" t="s">
        <v>24</v>
      </c>
      <c r="C35" s="26">
        <v>-49319</v>
      </c>
      <c r="D35" s="13">
        <v>-51404</v>
      </c>
    </row>
    <row r="36" spans="1:254" ht="11.25" customHeight="1">
      <c r="A36" s="4" t="str">
        <f>"4014"</f>
        <v>4014</v>
      </c>
      <c r="B36" s="4" t="s">
        <v>25</v>
      </c>
      <c r="C36" s="27">
        <v>-36490</v>
      </c>
      <c r="D36" s="9">
        <v>0</v>
      </c>
    </row>
    <row r="37" spans="1:254" ht="11.25" customHeight="1">
      <c r="A37" s="14" t="s">
        <v>26</v>
      </c>
      <c r="B37" s="14"/>
      <c r="C37" s="28">
        <v>-85809</v>
      </c>
      <c r="D37" s="15">
        <v>-51404</v>
      </c>
    </row>
    <row r="38" spans="1:254" ht="11.25" customHeight="1">
      <c r="A38" s="5"/>
      <c r="B38" s="5"/>
      <c r="C38" s="21"/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1.25" customHeight="1">
      <c r="A39" s="5"/>
      <c r="B39" s="5"/>
      <c r="C39" s="21"/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1.25" customHeight="1">
      <c r="A40" s="4" t="s">
        <v>27</v>
      </c>
      <c r="B40" s="4"/>
      <c r="C40" s="27">
        <v>115292</v>
      </c>
      <c r="D40" s="9">
        <v>14503.1</v>
      </c>
    </row>
    <row r="41" spans="1:254" ht="11.25" customHeight="1">
      <c r="A41" s="5"/>
      <c r="B41" s="5"/>
      <c r="C41" s="21"/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1.25" customHeight="1">
      <c r="A42" s="4" t="s">
        <v>28</v>
      </c>
      <c r="B42" s="4"/>
      <c r="C42" s="23"/>
      <c r="D42" s="4"/>
    </row>
    <row r="43" spans="1:254" ht="11.25" customHeight="1">
      <c r="A43" s="12" t="str">
        <f>"6110"</f>
        <v>6110</v>
      </c>
      <c r="B43" s="12" t="s">
        <v>29</v>
      </c>
      <c r="C43" s="26">
        <v>-1480.51</v>
      </c>
      <c r="D43" s="13">
        <v>-1378.6</v>
      </c>
    </row>
    <row r="44" spans="1:254" ht="11.25" customHeight="1">
      <c r="A44" s="4" t="str">
        <f>"6211"</f>
        <v>6211</v>
      </c>
      <c r="B44" s="4" t="s">
        <v>30</v>
      </c>
      <c r="C44" s="27">
        <v>0</v>
      </c>
      <c r="D44" s="9">
        <v>-61.69</v>
      </c>
    </row>
    <row r="45" spans="1:254" ht="11.25" customHeight="1">
      <c r="A45" s="4" t="str">
        <f>"6250"</f>
        <v>6250</v>
      </c>
      <c r="B45" s="4" t="s">
        <v>31</v>
      </c>
      <c r="C45" s="27">
        <v>-990</v>
      </c>
      <c r="D45" s="9">
        <v>-1149</v>
      </c>
    </row>
    <row r="46" spans="1:254" ht="11.25" customHeight="1">
      <c r="A46" s="4" t="str">
        <f>"6420"</f>
        <v>6420</v>
      </c>
      <c r="B46" s="4" t="s">
        <v>32</v>
      </c>
      <c r="C46" s="27">
        <v>-1500</v>
      </c>
      <c r="D46" s="9">
        <v>-3750</v>
      </c>
    </row>
    <row r="47" spans="1:254" ht="11.25" customHeight="1">
      <c r="A47" s="4" t="str">
        <f>"6530"</f>
        <v>6530</v>
      </c>
      <c r="B47" s="4" t="s">
        <v>33</v>
      </c>
      <c r="C47" s="27">
        <v>-5500</v>
      </c>
      <c r="D47" s="9">
        <v>-5875</v>
      </c>
    </row>
    <row r="48" spans="1:254" ht="11.25" customHeight="1">
      <c r="A48" s="4" t="str">
        <f>"6980"</f>
        <v>6980</v>
      </c>
      <c r="B48" s="4" t="s">
        <v>34</v>
      </c>
      <c r="C48" s="27">
        <v>-800</v>
      </c>
      <c r="D48" s="9">
        <v>-800</v>
      </c>
    </row>
    <row r="49" spans="1:254" ht="11.25" customHeight="1">
      <c r="A49" s="4" t="str">
        <f>"6991"</f>
        <v>6991</v>
      </c>
      <c r="B49" s="4" t="s">
        <v>35</v>
      </c>
      <c r="C49" s="27">
        <v>-9825.49</v>
      </c>
      <c r="D49" s="9">
        <v>-9123.81</v>
      </c>
    </row>
    <row r="50" spans="1:254" ht="11.25" customHeight="1">
      <c r="A50" s="14" t="s">
        <v>36</v>
      </c>
      <c r="B50" s="14"/>
      <c r="C50" s="28">
        <v>-20096</v>
      </c>
      <c r="D50" s="15">
        <v>-22138.1</v>
      </c>
    </row>
    <row r="51" spans="1:254" ht="11.25" customHeight="1">
      <c r="A51" s="5"/>
      <c r="B51" s="5"/>
      <c r="C51" s="21"/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1.25" customHeight="1">
      <c r="A52" s="8" t="s">
        <v>37</v>
      </c>
      <c r="B52" s="8"/>
      <c r="C52" s="29">
        <v>-105905</v>
      </c>
      <c r="D52" s="10">
        <v>-73542.100000000006</v>
      </c>
    </row>
    <row r="53" spans="1:254" ht="11.25" customHeight="1">
      <c r="A53" s="5"/>
      <c r="B53" s="5"/>
      <c r="C53" s="21"/>
      <c r="D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1.25" customHeight="1">
      <c r="A54" s="8" t="s">
        <v>38</v>
      </c>
      <c r="B54" s="8"/>
      <c r="C54" s="29">
        <v>95196</v>
      </c>
      <c r="D54" s="10">
        <v>-7635</v>
      </c>
    </row>
    <row r="55" spans="1:254" ht="11.25" customHeight="1">
      <c r="A55" s="5"/>
      <c r="B55" s="5"/>
      <c r="C55" s="21"/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1.25" customHeight="1">
      <c r="A56" s="4" t="s">
        <v>39</v>
      </c>
      <c r="B56" s="4"/>
      <c r="C56" s="23"/>
      <c r="D56" s="4"/>
    </row>
    <row r="57" spans="1:254" ht="11.25" customHeight="1">
      <c r="A57" s="12" t="str">
        <f>"8490"</f>
        <v>8490</v>
      </c>
      <c r="B57" s="12" t="s">
        <v>40</v>
      </c>
      <c r="C57" s="26">
        <v>-2777</v>
      </c>
      <c r="D57" s="13">
        <v>-2694.3</v>
      </c>
    </row>
    <row r="58" spans="1:254" ht="11.25" customHeight="1">
      <c r="A58" s="14" t="s">
        <v>41</v>
      </c>
      <c r="B58" s="14"/>
      <c r="C58" s="28">
        <v>-2777</v>
      </c>
      <c r="D58" s="15">
        <v>-2694.3</v>
      </c>
    </row>
    <row r="59" spans="1:254" ht="11.25" customHeight="1">
      <c r="A59" s="5"/>
      <c r="B59" s="5"/>
      <c r="C59" s="21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1.25" customHeight="1">
      <c r="A60" s="8" t="s">
        <v>42</v>
      </c>
      <c r="B60" s="8"/>
      <c r="C60" s="29">
        <v>92419</v>
      </c>
      <c r="D60" s="10">
        <v>-10329.299999999999</v>
      </c>
    </row>
    <row r="61" spans="1:254" ht="11.25" customHeight="1">
      <c r="A61" s="5"/>
      <c r="B61" s="5"/>
      <c r="C61" s="21"/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1.25" customHeight="1">
      <c r="A62" s="4" t="s">
        <v>43</v>
      </c>
      <c r="B62" s="4"/>
      <c r="C62" s="23"/>
      <c r="D62" s="4"/>
    </row>
    <row r="63" spans="1:254" ht="11.25" customHeight="1">
      <c r="A63" s="12" t="str">
        <f>"8800"</f>
        <v>8800</v>
      </c>
      <c r="B63" s="12" t="s">
        <v>44</v>
      </c>
      <c r="C63" s="26">
        <v>-25000</v>
      </c>
      <c r="D63" s="13">
        <v>-15000</v>
      </c>
    </row>
    <row r="64" spans="1:254" ht="11.25" customHeight="1">
      <c r="A64" s="14" t="s">
        <v>45</v>
      </c>
      <c r="B64" s="14"/>
      <c r="C64" s="28">
        <v>-25000</v>
      </c>
      <c r="D64" s="15">
        <v>-15000</v>
      </c>
    </row>
    <row r="65" spans="1:254" ht="11.25" customHeight="1">
      <c r="A65" s="5"/>
      <c r="B65" s="5"/>
      <c r="C65" s="21"/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1.25" customHeight="1">
      <c r="A66" s="8" t="s">
        <v>46</v>
      </c>
      <c r="B66" s="8"/>
      <c r="C66" s="29">
        <v>67419</v>
      </c>
      <c r="D66" s="10">
        <v>-25329.3</v>
      </c>
    </row>
    <row r="67" spans="1:254" ht="11.25" customHeight="1">
      <c r="A67" s="5"/>
      <c r="B67" s="5"/>
      <c r="C67" s="21"/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1.25" customHeight="1">
      <c r="A68" s="8" t="s">
        <v>47</v>
      </c>
      <c r="B68" s="8"/>
      <c r="C68" s="29">
        <v>67419</v>
      </c>
      <c r="D68" s="10">
        <v>-25329.3</v>
      </c>
    </row>
  </sheetData>
  <pageMargins left="0.66697545600000008" right="0.38906901600000005" top="0.47244094800000008" bottom="0.58360352400000004" header="0.30569708400000006" footer="0.30569708400000006"/>
  <pageSetup paperSize="9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Ägaren</cp:lastModifiedBy>
  <dcterms:created xsi:type="dcterms:W3CDTF">2021-01-14T13:56:14Z</dcterms:created>
  <dcterms:modified xsi:type="dcterms:W3CDTF">2021-01-15T08:07:30Z</dcterms:modified>
</cp:coreProperties>
</file>